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6.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<sst xmlns="http://schemas.openxmlformats.org/spreadsheetml/2006/main" count="64" uniqueCount="48">
  <si>
    <t>Приложение 6.6</t>
  </si>
  <si>
    <t>Открытое акционерное общество «Калиновский химический завод»</t>
  </si>
  <si>
    <t>Предложение об установлении тарифа на теплоноситель, рассчитанный методом индексации на 2016-2018гг.</t>
  </si>
  <si>
    <t>№ п/п</t>
  </si>
  <si>
    <t>Показатели</t>
  </si>
  <si>
    <t>Единицы измерения</t>
  </si>
  <si>
    <t>Базовый период</t>
  </si>
  <si>
    <t>1</t>
  </si>
  <si>
    <t>Расходы на производство воды, вырабатываемой на водоподготовительных установках источника тепловой энергии,
в том числе:</t>
  </si>
  <si>
    <t>тыс. руб.</t>
  </si>
  <si>
    <t>1.1</t>
  </si>
  <si>
    <t>Стоимость исходной воды</t>
  </si>
  <si>
    <t>1.2</t>
  </si>
  <si>
    <t>Стоимость реагентов, а также фильтрующих и ионообменных материалов, используемых при водоподготовке</t>
  </si>
  <si>
    <t>1.3</t>
  </si>
  <si>
    <t>Стоимость инструментов, приспособлений, инвентаря, приборов, лабораторного оборудования и другого имущества, не являющихся амортизируемым имуществом, используемых при водоподготовке</t>
  </si>
  <si>
    <t>1.4</t>
  </si>
  <si>
    <t>Расходы на электрическую энергию (мощность) и тепловую энергию (мощность), используемую при водоподготовке</t>
  </si>
  <si>
    <t>1.5</t>
  </si>
  <si>
    <t>Стоимость транспортировки и очистки сточных вод, возникающих в процессе водоподготовки</t>
  </si>
  <si>
    <t>1.6</t>
  </si>
  <si>
    <t>Расходы на оплату труда персонала, участвующего в процессе водоподготовки</t>
  </si>
  <si>
    <t>1.7</t>
  </si>
  <si>
    <t>Амортизация основных фондов, участвующих в процессе водоподготовки</t>
  </si>
  <si>
    <t>1.8</t>
  </si>
  <si>
    <t>Прочие расходы, относимые на процесс водоподготовки, в том числе:</t>
  </si>
  <si>
    <t>1.8.1</t>
  </si>
  <si>
    <t>Расходы на ремонт основных фондов</t>
  </si>
  <si>
    <t>1.8.2</t>
  </si>
  <si>
    <t>Водный налог (плата за пользование водными объектами)</t>
  </si>
  <si>
    <t>1.8.3</t>
  </si>
  <si>
    <t>Общехозяйственные расходы</t>
  </si>
  <si>
    <t>2</t>
  </si>
  <si>
    <t>Объем воды, вырабатываемой на водоподготовительных установках источника тепловой энергии</t>
  </si>
  <si>
    <t>тыс. куб. м</t>
  </si>
  <si>
    <t>3</t>
  </si>
  <si>
    <t>Расходы на приобретение химически очищенной воды у других организаций</t>
  </si>
  <si>
    <t>4</t>
  </si>
  <si>
    <t>Объем приобретения химически очищенной воды у других организаций</t>
  </si>
  <si>
    <t>5</t>
  </si>
  <si>
    <t>Расходы на мероприятия, необходимые для доведения воды до установленных законодательством Российской Федерации параметров качества теплоносителя</t>
  </si>
  <si>
    <t>6</t>
  </si>
  <si>
    <t>Необходимая валовая выручка, относимая на производство теплоносителя</t>
  </si>
  <si>
    <t>7</t>
  </si>
  <si>
    <t>Стоимость 1 куб. м воды, вырабатываемой на водоподготовительных установках источника тепловой энергии и (или) приобретаемой у других организаций</t>
  </si>
  <si>
    <t>руб./куб. м</t>
  </si>
  <si>
    <t>8</t>
  </si>
  <si>
    <t>Тариф на теплоноситель, поставляемый теплоснабжающей организацией, владеющей источником (источниками) тепловой энергии, на котором производится теплоноситель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</si>
</sst>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0.0"/>
    <numFmt numFmtId="168" formatCode="0.000"/>
  </numFmts>
  <fonts count="4">
    <font>
      <sz val="10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Fill="1" applyAlignment="1">
      <alignment horizontal="left"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right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top"/>
    </xf>
    <xf numFmtId="164" fontId="1" fillId="0" borderId="2" xfId="0" applyFont="1" applyFill="1" applyBorder="1" applyAlignment="1">
      <alignment horizontal="center" vertical="top"/>
    </xf>
    <xf numFmtId="164" fontId="1" fillId="0" borderId="0" xfId="0" applyFont="1" applyFill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top"/>
    </xf>
    <xf numFmtId="164" fontId="1" fillId="0" borderId="3" xfId="0" applyFont="1" applyFill="1" applyBorder="1" applyAlignment="1">
      <alignment horizontal="left" vertical="top"/>
    </xf>
    <xf numFmtId="164" fontId="1" fillId="0" borderId="4" xfId="0" applyFont="1" applyFill="1" applyBorder="1" applyAlignment="1">
      <alignment horizontal="left" vertical="top" wrapText="1"/>
    </xf>
    <xf numFmtId="164" fontId="1" fillId="0" borderId="1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7" fontId="1" fillId="0" borderId="2" xfId="0" applyNumberFormat="1" applyFont="1" applyFill="1" applyBorder="1" applyAlignment="1">
      <alignment horizontal="center" vertical="center"/>
    </xf>
    <xf numFmtId="164" fontId="1" fillId="0" borderId="0" xfId="0" applyFont="1" applyFill="1" applyAlignment="1">
      <alignment horizontal="left" vertical="top"/>
    </xf>
    <xf numFmtId="167" fontId="1" fillId="0" borderId="1" xfId="0" applyNumberFormat="1" applyFont="1" applyFill="1" applyBorder="1" applyAlignment="1">
      <alignment horizontal="center" vertical="center"/>
    </xf>
    <xf numFmtId="168" fontId="1" fillId="0" borderId="2" xfId="0" applyNumberFormat="1" applyFont="1" applyFill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ostyukhinaVS\Desktop\&#1058;&#1072;&#1088;&#1080;&#1092;&#1099;%202016&#1075;\&#1058;&#1077;&#1087;&#1083;&#1086;&#1085;&#1086;&#1089;&#1080;&#1090;&#1077;&#1083;&#1100;%2016\&#1090;&#1072;&#1088;&#1080;&#1092;%20&#1085;&#1072;%20&#1090;&#1077;&#1087;&#1083;&#1086;&#1085;&#1086;&#1089;&#1080;&#1090;&#1077;&#1083;&#1100;%202016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3.1"/>
      <sheetName val="прил 4.1"/>
      <sheetName val="4.2"/>
      <sheetName val="4.3"/>
      <sheetName val="5.1"/>
      <sheetName val="5.2"/>
      <sheetName val="5.3"/>
      <sheetName val="5.4"/>
      <sheetName val="5.9."/>
      <sheetName val="6.6"/>
      <sheetName val="6.7"/>
      <sheetName val="Пояснит.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C25"/>
  <sheetViews>
    <sheetView tabSelected="1" zoomScale="95" zoomScaleNormal="95" workbookViewId="0" topLeftCell="A10">
      <selection activeCell="FC10" sqref="FA10:FC11"/>
    </sheetView>
  </sheetViews>
  <sheetFormatPr defaultColWidth="1.1484375" defaultRowHeight="12.75"/>
  <cols>
    <col min="1" max="72" width="0.85546875" style="1" customWidth="1"/>
    <col min="73" max="73" width="0" style="1" hidden="1" customWidth="1"/>
    <col min="74" max="86" width="0.85546875" style="1" customWidth="1"/>
    <col min="87" max="88" width="0" style="1" hidden="1" customWidth="1"/>
    <col min="89" max="104" width="0.85546875" style="1" customWidth="1"/>
    <col min="105" max="105" width="0" style="1" hidden="1" customWidth="1"/>
    <col min="106" max="106" width="11.7109375" style="1" customWidth="1"/>
    <col min="107" max="107" width="8.140625" style="1" customWidth="1"/>
    <col min="108" max="16384" width="0.85546875" style="1" customWidth="1"/>
  </cols>
  <sheetData>
    <row r="1" s="2" customFormat="1" ht="12" customHeight="1">
      <c r="DA1" s="3" t="s">
        <v>0</v>
      </c>
    </row>
    <row r="2" spans="2:107" s="2" customFormat="1" ht="12.75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</row>
    <row r="3" spans="1:107" ht="45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</row>
    <row r="4" ht="12.75" customHeight="1"/>
    <row r="5" spans="1:107" s="8" customFormat="1" ht="32.25" customHeight="1">
      <c r="A5" s="6" t="s">
        <v>3</v>
      </c>
      <c r="B5" s="6"/>
      <c r="C5" s="6"/>
      <c r="D5" s="6"/>
      <c r="E5" s="6"/>
      <c r="F5" s="6"/>
      <c r="G5" s="6"/>
      <c r="H5" s="6"/>
      <c r="I5" s="6"/>
      <c r="J5" s="6" t="s">
        <v>4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 t="s">
        <v>5</v>
      </c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 t="s">
        <v>6</v>
      </c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>
        <v>2016</v>
      </c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7">
        <v>2017</v>
      </c>
      <c r="DC5" s="7">
        <v>2018</v>
      </c>
    </row>
    <row r="6" spans="1:107" s="11" customFormat="1" ht="14.25" customHeight="1">
      <c r="A6" s="9">
        <v>1</v>
      </c>
      <c r="B6" s="9"/>
      <c r="C6" s="9"/>
      <c r="D6" s="9"/>
      <c r="E6" s="9"/>
      <c r="F6" s="9"/>
      <c r="G6" s="9"/>
      <c r="H6" s="9"/>
      <c r="I6" s="9"/>
      <c r="J6" s="9">
        <v>2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>
        <v>3</v>
      </c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>
        <v>4</v>
      </c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>
        <v>5</v>
      </c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10"/>
      <c r="DC6" s="10"/>
    </row>
    <row r="7" spans="1:107" s="18" customFormat="1" ht="63.75" customHeight="1">
      <c r="A7" s="12" t="s">
        <v>7</v>
      </c>
      <c r="B7" s="12"/>
      <c r="C7" s="12"/>
      <c r="D7" s="12"/>
      <c r="E7" s="12"/>
      <c r="F7" s="12"/>
      <c r="G7" s="12"/>
      <c r="H7" s="12"/>
      <c r="I7" s="12"/>
      <c r="J7" s="13"/>
      <c r="K7" s="14" t="s">
        <v>8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5" t="s">
        <v>9</v>
      </c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>
        <f>BV8+BV9+BV11+BV13+BV14+BV15</f>
        <v>2091.8</v>
      </c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6">
        <v>2477.64</v>
      </c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7">
        <v>2584.5</v>
      </c>
      <c r="DC7" s="17">
        <v>2697.2</v>
      </c>
    </row>
    <row r="8" spans="1:107" s="18" customFormat="1" ht="15" customHeight="1">
      <c r="A8" s="12" t="s">
        <v>10</v>
      </c>
      <c r="B8" s="12"/>
      <c r="C8" s="12"/>
      <c r="D8" s="12"/>
      <c r="E8" s="12"/>
      <c r="F8" s="12"/>
      <c r="G8" s="12"/>
      <c r="H8" s="12"/>
      <c r="I8" s="12"/>
      <c r="J8" s="13"/>
      <c r="K8" s="14" t="s">
        <v>11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5" t="s">
        <v>9</v>
      </c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>
        <v>89.57</v>
      </c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9">
        <v>1459.8</v>
      </c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7">
        <v>1524</v>
      </c>
      <c r="DC8" s="17">
        <f aca="true" t="shared" si="0" ref="DC8:DC9">DB8*1.044</f>
        <v>1591.056</v>
      </c>
    </row>
    <row r="9" spans="1:107" s="18" customFormat="1" ht="44.25" customHeight="1">
      <c r="A9" s="12" t="s">
        <v>12</v>
      </c>
      <c r="B9" s="12"/>
      <c r="C9" s="12"/>
      <c r="D9" s="12"/>
      <c r="E9" s="12"/>
      <c r="F9" s="12"/>
      <c r="G9" s="12"/>
      <c r="H9" s="12"/>
      <c r="I9" s="12"/>
      <c r="J9" s="13"/>
      <c r="K9" s="14" t="s">
        <v>13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5" t="s">
        <v>9</v>
      </c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>
        <v>93.1</v>
      </c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7">
        <v>97.2</v>
      </c>
      <c r="DC9" s="17">
        <f t="shared" si="0"/>
        <v>101.47680000000001</v>
      </c>
    </row>
    <row r="10" spans="1:107" s="18" customFormat="1" ht="82.5" customHeight="1">
      <c r="A10" s="12" t="s">
        <v>14</v>
      </c>
      <c r="B10" s="12"/>
      <c r="C10" s="12"/>
      <c r="D10" s="12"/>
      <c r="E10" s="12"/>
      <c r="F10" s="12"/>
      <c r="G10" s="12"/>
      <c r="H10" s="12"/>
      <c r="I10" s="12"/>
      <c r="J10" s="13"/>
      <c r="K10" s="14" t="s">
        <v>15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5" t="s">
        <v>9</v>
      </c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7"/>
      <c r="DC10" s="17"/>
    </row>
    <row r="11" spans="1:107" s="18" customFormat="1" ht="44.25" customHeight="1">
      <c r="A11" s="12" t="s">
        <v>16</v>
      </c>
      <c r="B11" s="12"/>
      <c r="C11" s="12"/>
      <c r="D11" s="12"/>
      <c r="E11" s="12"/>
      <c r="F11" s="12"/>
      <c r="G11" s="12"/>
      <c r="H11" s="12"/>
      <c r="I11" s="12"/>
      <c r="J11" s="13"/>
      <c r="K11" s="14" t="s">
        <v>17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5" t="s">
        <v>9</v>
      </c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>
        <v>47.18</v>
      </c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9">
        <v>62.8</v>
      </c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7">
        <v>65.6</v>
      </c>
      <c r="DC11" s="17">
        <f>DB11*1.044</f>
        <v>68.4864</v>
      </c>
    </row>
    <row r="12" spans="1:107" s="18" customFormat="1" ht="44.25" customHeight="1">
      <c r="A12" s="12" t="s">
        <v>18</v>
      </c>
      <c r="B12" s="12"/>
      <c r="C12" s="12"/>
      <c r="D12" s="12"/>
      <c r="E12" s="12"/>
      <c r="F12" s="12"/>
      <c r="G12" s="12"/>
      <c r="H12" s="12"/>
      <c r="I12" s="12"/>
      <c r="J12" s="13"/>
      <c r="K12" s="14" t="s">
        <v>19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5" t="s">
        <v>9</v>
      </c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7"/>
      <c r="DC12" s="17"/>
    </row>
    <row r="13" spans="1:107" s="18" customFormat="1" ht="29.25" customHeight="1">
      <c r="A13" s="12" t="s">
        <v>20</v>
      </c>
      <c r="B13" s="12"/>
      <c r="C13" s="12"/>
      <c r="D13" s="12"/>
      <c r="E13" s="12"/>
      <c r="F13" s="12"/>
      <c r="G13" s="12"/>
      <c r="H13" s="12"/>
      <c r="I13" s="12"/>
      <c r="J13" s="13"/>
      <c r="K13" s="14" t="s">
        <v>21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5" t="s">
        <v>9</v>
      </c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>
        <f>338.98+104.07</f>
        <v>443.05</v>
      </c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>
        <v>626.7</v>
      </c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7">
        <f>CL13*1.044</f>
        <v>654.2748</v>
      </c>
      <c r="DC13" s="17">
        <f>DB13*1.044</f>
        <v>683.0628912000001</v>
      </c>
    </row>
    <row r="14" spans="1:107" s="18" customFormat="1" ht="29.25" customHeight="1">
      <c r="A14" s="12" t="s">
        <v>22</v>
      </c>
      <c r="B14" s="12"/>
      <c r="C14" s="12"/>
      <c r="D14" s="12"/>
      <c r="E14" s="12"/>
      <c r="F14" s="12"/>
      <c r="G14" s="12"/>
      <c r="H14" s="12"/>
      <c r="I14" s="12"/>
      <c r="J14" s="13"/>
      <c r="K14" s="14" t="s">
        <v>23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5" t="s">
        <v>9</v>
      </c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>
        <v>3.2</v>
      </c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>
        <v>24.9</v>
      </c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7">
        <v>24.9</v>
      </c>
      <c r="DC14" s="17">
        <v>24.9</v>
      </c>
    </row>
    <row r="15" spans="1:107" s="18" customFormat="1" ht="29.25" customHeight="1">
      <c r="A15" s="12" t="s">
        <v>24</v>
      </c>
      <c r="B15" s="12"/>
      <c r="C15" s="12"/>
      <c r="D15" s="12"/>
      <c r="E15" s="12"/>
      <c r="F15" s="12"/>
      <c r="G15" s="12"/>
      <c r="H15" s="12"/>
      <c r="I15" s="12"/>
      <c r="J15" s="13"/>
      <c r="K15" s="14" t="s">
        <v>25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5" t="s">
        <v>9</v>
      </c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>
        <f>BV16+BV17+BV18</f>
        <v>1508.8000000000002</v>
      </c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6">
        <f>CL16+CL17+CL18</f>
        <v>0</v>
      </c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7">
        <f>DB16+DB17+DB18</f>
        <v>0</v>
      </c>
      <c r="DC15" s="17">
        <f>DB15*1.044</f>
        <v>0</v>
      </c>
    </row>
    <row r="16" spans="1:107" s="18" customFormat="1" ht="15" customHeight="1">
      <c r="A16" s="12" t="s">
        <v>26</v>
      </c>
      <c r="B16" s="12"/>
      <c r="C16" s="12"/>
      <c r="D16" s="12"/>
      <c r="E16" s="12"/>
      <c r="F16" s="12"/>
      <c r="G16" s="12"/>
      <c r="H16" s="12"/>
      <c r="I16" s="12"/>
      <c r="J16" s="13"/>
      <c r="K16" s="14" t="s">
        <v>27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5" t="s">
        <v>9</v>
      </c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>
        <v>3.95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6">
        <v>0</v>
      </c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7">
        <v>0</v>
      </c>
      <c r="DC16" s="17">
        <v>0</v>
      </c>
    </row>
    <row r="17" spans="1:107" s="18" customFormat="1" ht="29.25" customHeight="1">
      <c r="A17" s="12" t="s">
        <v>28</v>
      </c>
      <c r="B17" s="12"/>
      <c r="C17" s="12"/>
      <c r="D17" s="12"/>
      <c r="E17" s="12"/>
      <c r="F17" s="12"/>
      <c r="G17" s="12"/>
      <c r="H17" s="12"/>
      <c r="I17" s="12"/>
      <c r="J17" s="13"/>
      <c r="K17" s="14" t="s">
        <v>29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5" t="s">
        <v>9</v>
      </c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7"/>
      <c r="DC17" s="17"/>
    </row>
    <row r="18" spans="1:107" s="18" customFormat="1" ht="15" customHeight="1">
      <c r="A18" s="12" t="s">
        <v>30</v>
      </c>
      <c r="B18" s="12"/>
      <c r="C18" s="12"/>
      <c r="D18" s="12"/>
      <c r="E18" s="12"/>
      <c r="F18" s="12"/>
      <c r="G18" s="12"/>
      <c r="H18" s="12"/>
      <c r="I18" s="12"/>
      <c r="J18" s="13"/>
      <c r="K18" s="14" t="s">
        <v>31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5" t="s">
        <v>9</v>
      </c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>
        <f>1501.16+3.69</f>
        <v>1504.8500000000001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>
        <f>#REF!+#REF!</f>
        <v>0</v>
      </c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7">
        <f>#REF!+#REF!</f>
        <v>0</v>
      </c>
      <c r="DC18" s="17">
        <f>DB18*1.044</f>
        <v>0</v>
      </c>
    </row>
    <row r="19" spans="1:107" s="18" customFormat="1" ht="44.25" customHeight="1">
      <c r="A19" s="12" t="s">
        <v>32</v>
      </c>
      <c r="B19" s="12"/>
      <c r="C19" s="12"/>
      <c r="D19" s="12"/>
      <c r="E19" s="12"/>
      <c r="F19" s="12"/>
      <c r="G19" s="12"/>
      <c r="H19" s="12"/>
      <c r="I19" s="12"/>
      <c r="J19" s="13"/>
      <c r="K19" s="14" t="s">
        <v>33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5" t="s">
        <v>34</v>
      </c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>
        <v>113.22</v>
      </c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>
        <v>110.003</v>
      </c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20">
        <v>110.003</v>
      </c>
      <c r="DC19" s="20">
        <v>110.003</v>
      </c>
    </row>
    <row r="20" spans="1:107" s="18" customFormat="1" ht="29.25" customHeight="1">
      <c r="A20" s="12" t="s">
        <v>35</v>
      </c>
      <c r="B20" s="12"/>
      <c r="C20" s="12"/>
      <c r="D20" s="12"/>
      <c r="E20" s="12"/>
      <c r="F20" s="12"/>
      <c r="G20" s="12"/>
      <c r="H20" s="12"/>
      <c r="I20" s="12"/>
      <c r="J20" s="13"/>
      <c r="K20" s="14" t="s">
        <v>36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5" t="s">
        <v>9</v>
      </c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7"/>
      <c r="DC20" s="17"/>
    </row>
    <row r="21" spans="1:107" s="18" customFormat="1" ht="29.25" customHeight="1">
      <c r="A21" s="12" t="s">
        <v>37</v>
      </c>
      <c r="B21" s="12"/>
      <c r="C21" s="12"/>
      <c r="D21" s="12"/>
      <c r="E21" s="12"/>
      <c r="F21" s="12"/>
      <c r="G21" s="12"/>
      <c r="H21" s="12"/>
      <c r="I21" s="12"/>
      <c r="J21" s="13"/>
      <c r="K21" s="14" t="s">
        <v>38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5" t="s">
        <v>34</v>
      </c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21"/>
      <c r="DC21" s="17"/>
    </row>
    <row r="22" spans="1:107" s="18" customFormat="1" ht="59.25" customHeight="1">
      <c r="A22" s="12" t="s">
        <v>39</v>
      </c>
      <c r="B22" s="12"/>
      <c r="C22" s="12"/>
      <c r="D22" s="12"/>
      <c r="E22" s="12"/>
      <c r="F22" s="12"/>
      <c r="G22" s="12"/>
      <c r="H22" s="12"/>
      <c r="I22" s="12"/>
      <c r="J22" s="13"/>
      <c r="K22" s="14" t="s">
        <v>40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5" t="s">
        <v>9</v>
      </c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21"/>
      <c r="DC22" s="17"/>
    </row>
    <row r="23" spans="1:107" s="18" customFormat="1" ht="29.25" customHeight="1">
      <c r="A23" s="12" t="s">
        <v>41</v>
      </c>
      <c r="B23" s="12"/>
      <c r="C23" s="12"/>
      <c r="D23" s="12"/>
      <c r="E23" s="12"/>
      <c r="F23" s="12"/>
      <c r="G23" s="12"/>
      <c r="H23" s="12"/>
      <c r="I23" s="12"/>
      <c r="J23" s="13"/>
      <c r="K23" s="14" t="s">
        <v>42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5" t="s">
        <v>9</v>
      </c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>
        <f>BV7</f>
        <v>2091.8</v>
      </c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6">
        <f>CL7</f>
        <v>2477.64</v>
      </c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7">
        <f>DB7</f>
        <v>2584.5</v>
      </c>
      <c r="DC23" s="17">
        <f>DC7</f>
        <v>2697.2</v>
      </c>
    </row>
    <row r="24" spans="1:107" s="18" customFormat="1" ht="59.25" customHeight="1">
      <c r="A24" s="12" t="s">
        <v>43</v>
      </c>
      <c r="B24" s="12"/>
      <c r="C24" s="12"/>
      <c r="D24" s="12"/>
      <c r="E24" s="12"/>
      <c r="F24" s="12"/>
      <c r="G24" s="12"/>
      <c r="H24" s="12"/>
      <c r="I24" s="12"/>
      <c r="J24" s="13"/>
      <c r="K24" s="14" t="s">
        <v>44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5" t="s">
        <v>45</v>
      </c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6">
        <f>BV23/(BV19+BV21)</f>
        <v>18.4755343578873</v>
      </c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>
        <f>CL23/CL19</f>
        <v>22.523385725843838</v>
      </c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21">
        <f>DB23/DB19</f>
        <v>23.49481377780606</v>
      </c>
      <c r="DC24" s="21">
        <f>DC23/DC19</f>
        <v>24.51933129096479</v>
      </c>
    </row>
    <row r="25" spans="1:107" s="18" customFormat="1" ht="59.25" customHeight="1">
      <c r="A25" s="12" t="s">
        <v>46</v>
      </c>
      <c r="B25" s="12"/>
      <c r="C25" s="12"/>
      <c r="D25" s="12"/>
      <c r="E25" s="12"/>
      <c r="F25" s="12"/>
      <c r="G25" s="12"/>
      <c r="H25" s="12"/>
      <c r="I25" s="12"/>
      <c r="J25" s="13"/>
      <c r="K25" s="14" t="s">
        <v>47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5" t="s">
        <v>45</v>
      </c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6">
        <f>BV24</f>
        <v>18.4755343578873</v>
      </c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>
        <f>CL24</f>
        <v>22.523385725843838</v>
      </c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21">
        <f>DB24</f>
        <v>23.49481377780606</v>
      </c>
      <c r="DC25" s="21">
        <f>DC24</f>
        <v>24.51933129096479</v>
      </c>
    </row>
  </sheetData>
  <sheetProtection selectLockedCells="1" selectUnlockedCells="1"/>
  <mergeCells count="107">
    <mergeCell ref="B2:DC2"/>
    <mergeCell ref="A3:DC3"/>
    <mergeCell ref="A5:I5"/>
    <mergeCell ref="J5:BF5"/>
    <mergeCell ref="BG5:BU5"/>
    <mergeCell ref="BV5:CK5"/>
    <mergeCell ref="CL5:DA5"/>
    <mergeCell ref="A6:I6"/>
    <mergeCell ref="J6:BF6"/>
    <mergeCell ref="BG6:BU6"/>
    <mergeCell ref="BV6:CK6"/>
    <mergeCell ref="CL6:DA6"/>
    <mergeCell ref="A7:I7"/>
    <mergeCell ref="K7:BF7"/>
    <mergeCell ref="BG7:BU7"/>
    <mergeCell ref="BV7:CK7"/>
    <mergeCell ref="CL7:DA7"/>
    <mergeCell ref="A8:I8"/>
    <mergeCell ref="K8:BF8"/>
    <mergeCell ref="BG8:BU8"/>
    <mergeCell ref="BV8:CK8"/>
    <mergeCell ref="CL8:DA8"/>
    <mergeCell ref="A9:I9"/>
    <mergeCell ref="K9:BF9"/>
    <mergeCell ref="BG9:BU9"/>
    <mergeCell ref="BV9:CK9"/>
    <mergeCell ref="CL9:DA9"/>
    <mergeCell ref="A10:I10"/>
    <mergeCell ref="K10:BF10"/>
    <mergeCell ref="BG10:BU10"/>
    <mergeCell ref="BV10:CK10"/>
    <mergeCell ref="CL10:DA10"/>
    <mergeCell ref="A11:I11"/>
    <mergeCell ref="K11:BF11"/>
    <mergeCell ref="BG11:BU11"/>
    <mergeCell ref="BV11:CK11"/>
    <mergeCell ref="CL11:DA11"/>
    <mergeCell ref="A12:I12"/>
    <mergeCell ref="K12:BF12"/>
    <mergeCell ref="BG12:BU12"/>
    <mergeCell ref="BV12:CK12"/>
    <mergeCell ref="CL12:DA12"/>
    <mergeCell ref="A13:I13"/>
    <mergeCell ref="K13:BF13"/>
    <mergeCell ref="BG13:BU13"/>
    <mergeCell ref="BV13:CK13"/>
    <mergeCell ref="CL13:DA13"/>
    <mergeCell ref="A14:I14"/>
    <mergeCell ref="K14:BF14"/>
    <mergeCell ref="BG14:BU14"/>
    <mergeCell ref="BV14:CK14"/>
    <mergeCell ref="CL14:DA14"/>
    <mergeCell ref="A15:I15"/>
    <mergeCell ref="K15:BF15"/>
    <mergeCell ref="BG15:BU15"/>
    <mergeCell ref="BV15:CK15"/>
    <mergeCell ref="CL15:DA15"/>
    <mergeCell ref="A16:I16"/>
    <mergeCell ref="K16:BF16"/>
    <mergeCell ref="BG16:BU16"/>
    <mergeCell ref="BV16:CK16"/>
    <mergeCell ref="CL16:DA16"/>
    <mergeCell ref="A17:I17"/>
    <mergeCell ref="K17:BF17"/>
    <mergeCell ref="BG17:BU17"/>
    <mergeCell ref="BV17:CK17"/>
    <mergeCell ref="CL17:DA17"/>
    <mergeCell ref="A18:I18"/>
    <mergeCell ref="K18:BF18"/>
    <mergeCell ref="BG18:BU18"/>
    <mergeCell ref="BV18:CK18"/>
    <mergeCell ref="CL18:DA18"/>
    <mergeCell ref="A19:I19"/>
    <mergeCell ref="K19:BF19"/>
    <mergeCell ref="BG19:BU19"/>
    <mergeCell ref="BV19:CK19"/>
    <mergeCell ref="CL19:DA19"/>
    <mergeCell ref="A20:I20"/>
    <mergeCell ref="K20:BF20"/>
    <mergeCell ref="BG20:BU20"/>
    <mergeCell ref="BV20:CK20"/>
    <mergeCell ref="CL20:DA20"/>
    <mergeCell ref="A21:I21"/>
    <mergeCell ref="K21:BF21"/>
    <mergeCell ref="BG21:BU21"/>
    <mergeCell ref="BV21:CK21"/>
    <mergeCell ref="CL21:DA21"/>
    <mergeCell ref="A22:I22"/>
    <mergeCell ref="K22:BF22"/>
    <mergeCell ref="BG22:BU22"/>
    <mergeCell ref="BV22:CK22"/>
    <mergeCell ref="CL22:DA22"/>
    <mergeCell ref="A23:I23"/>
    <mergeCell ref="K23:BF23"/>
    <mergeCell ref="BG23:BU23"/>
    <mergeCell ref="BV23:CK23"/>
    <mergeCell ref="CL23:DA23"/>
    <mergeCell ref="A24:I24"/>
    <mergeCell ref="K24:BF24"/>
    <mergeCell ref="BG24:BU24"/>
    <mergeCell ref="BV24:CK24"/>
    <mergeCell ref="CL24:DA24"/>
    <mergeCell ref="A25:I25"/>
    <mergeCell ref="K25:BF25"/>
    <mergeCell ref="BG25:BU25"/>
    <mergeCell ref="BV25:CK25"/>
    <mergeCell ref="CL25:DA2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2015-05-12T07:58:40Z</dcterms:created>
  <dcterms:modified xsi:type="dcterms:W3CDTF">2015-05-12T08:21:23Z</dcterms:modified>
  <cp:category/>
  <cp:version/>
  <cp:contentType/>
  <cp:contentStatus/>
  <cp:revision>3</cp:revision>
</cp:coreProperties>
</file>